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8160" activeTab="0"/>
  </bookViews>
  <sheets>
    <sheet name="กลุ่มพัฒนาระบบบริหาร" sheetId="1" r:id="rId1"/>
  </sheets>
  <definedNames/>
  <calcPr fullCalcOnLoad="1"/>
</workbook>
</file>

<file path=xl/sharedStrings.xml><?xml version="1.0" encoding="utf-8"?>
<sst xmlns="http://schemas.openxmlformats.org/spreadsheetml/2006/main" count="71" uniqueCount="40">
  <si>
    <t xml:space="preserve"> </t>
  </si>
  <si>
    <t>บัญชีรายละเอียดให้ข้าราชการพลเรือนสามัญได้รับการเลื่อนเงินเดือนรอบวันที่ 1 ตุลาคม 2553</t>
  </si>
  <si>
    <t>ของ กระทรวงทรัพยากรธรรมชาติและสิ่งแวดล้อม กรมป่าไม้ ราชการบริหารส่วนกลาง กลุ่มพัฒนาระบบบริหาร</t>
  </si>
  <si>
    <t>เลขประจำตัว</t>
  </si>
  <si>
    <t xml:space="preserve">ชื่อ-นามสกุล        </t>
  </si>
  <si>
    <t>เลขตำแหน่ง</t>
  </si>
  <si>
    <t>ชื่อตำแหน่ง</t>
  </si>
  <si>
    <t>ระดับ</t>
  </si>
  <si>
    <t xml:space="preserve">เงินเดือน </t>
  </si>
  <si>
    <t>เงินเดือนสูงสุด</t>
  </si>
  <si>
    <t>ฐานในการ</t>
  </si>
  <si>
    <t>ร้อยละของ</t>
  </si>
  <si>
    <t>จำนวนเงินที่</t>
  </si>
  <si>
    <t>จำนวนเงินที่ได้รับการเลื่อนจริง(บาท)</t>
  </si>
  <si>
    <t>เงินเดือน</t>
  </si>
  <si>
    <t>ผลการ</t>
  </si>
  <si>
    <t>หมายเหตุ</t>
  </si>
  <si>
    <t>ประชาชน</t>
  </si>
  <si>
    <t>ตำแหน่ง</t>
  </si>
  <si>
    <t>(บาท)</t>
  </si>
  <si>
    <t>แต่ละประเภทฯ</t>
  </si>
  <si>
    <t>คำนวณ (บาท)</t>
  </si>
  <si>
    <t>การประเมิน</t>
  </si>
  <si>
    <t>การเลื่อน</t>
  </si>
  <si>
    <t>คำนวณได้</t>
  </si>
  <si>
    <t>เงินตอบแทนฯ</t>
  </si>
  <si>
    <t>รวม</t>
  </si>
  <si>
    <t>หลังเลื่อน (บาท)</t>
  </si>
  <si>
    <t>ประเมิน</t>
  </si>
  <si>
    <t>นางสาว บุณญาดา มะคำไก่</t>
  </si>
  <si>
    <t>นักวิเคราะห์นโยบายและแผน</t>
  </si>
  <si>
    <t>ชำนาญการพิเศษ</t>
  </si>
  <si>
    <t>นาย ปราโมท ห่านวิไล</t>
  </si>
  <si>
    <t>นักวิชาการป่าไม้</t>
  </si>
  <si>
    <t>ชำนาญการ</t>
  </si>
  <si>
    <t>นางสาว ปิยกมล กลัดพ่วง</t>
  </si>
  <si>
    <t>เจ้าพนักงานธุรการ</t>
  </si>
  <si>
    <t>ชำนาญงาน</t>
  </si>
  <si>
    <t>รวมเงินที่ใช้เลื่อนเงินเดือน</t>
  </si>
  <si>
    <t>กรอบวงเงินที่ได้รับจัดสรร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</si>
</sst>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20" borderId="5" applyNumberFormat="0" applyAlignment="0" applyProtection="0"/>
    <xf numFmtId="0" fontId="0" fillId="32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J7" sqref="J7:J9"/>
    </sheetView>
  </sheetViews>
  <sheetFormatPr defaultColWidth="9.140625" defaultRowHeight="15"/>
  <sheetData>
    <row r="1" spans="1:5" ht="14.25">
      <c r="A1" t="s">
        <v>0</v>
      </c>
      <c r="B1" t="s">
        <v>0</v>
      </c>
      <c r="C1" t="s">
        <v>0</v>
      </c>
      <c r="D1" t="s">
        <v>0</v>
      </c>
      <c r="E1" t="s">
        <v>1</v>
      </c>
    </row>
    <row r="2" spans="1:6" ht="14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</row>
    <row r="3" spans="1:6" ht="14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2</v>
      </c>
    </row>
    <row r="4" spans="1:6" ht="14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</row>
    <row r="5" spans="1:17" ht="14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11</v>
      </c>
      <c r="K5" t="s">
        <v>12</v>
      </c>
      <c r="L5" t="s">
        <v>13</v>
      </c>
      <c r="O5" t="s">
        <v>14</v>
      </c>
      <c r="P5" t="s">
        <v>15</v>
      </c>
      <c r="Q5" t="s">
        <v>16</v>
      </c>
    </row>
    <row r="6" spans="1:16" ht="14.25">
      <c r="A6" t="s">
        <v>17</v>
      </c>
      <c r="B6" t="s">
        <v>0</v>
      </c>
      <c r="C6" t="s">
        <v>0</v>
      </c>
      <c r="D6" t="s">
        <v>0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14</v>
      </c>
      <c r="M6" t="s">
        <v>25</v>
      </c>
      <c r="N6" t="s">
        <v>26</v>
      </c>
      <c r="O6" t="s">
        <v>27</v>
      </c>
      <c r="P6" t="s">
        <v>28</v>
      </c>
    </row>
    <row r="7" spans="1:17" ht="14.25">
      <c r="A7" t="str">
        <f>TEXT(3120100092695,"0000000000000")</f>
        <v>3120100092695</v>
      </c>
      <c r="B7" t="s">
        <v>29</v>
      </c>
      <c r="C7" t="str">
        <f>TEXT(9,"0000000")</f>
        <v>0000009</v>
      </c>
      <c r="D7" t="s">
        <v>30</v>
      </c>
      <c r="E7" t="s">
        <v>31</v>
      </c>
      <c r="F7">
        <v>29660</v>
      </c>
      <c r="G7">
        <v>50550</v>
      </c>
      <c r="H7">
        <v>31220</v>
      </c>
      <c r="K7">
        <f>ROUNDUP(($H7*$J7/100),-1)</f>
        <v>0</v>
      </c>
      <c r="L7">
        <f>IF($F7+$K7&lt;=$G7,$K7,$G7-$F7)</f>
        <v>0</v>
      </c>
      <c r="M7">
        <f>IF($F7+$K7&lt;=$G7,0,($H7*$J7/100)-$L7)</f>
        <v>0</v>
      </c>
      <c r="N7">
        <f>$L7+$M7</f>
        <v>0</v>
      </c>
      <c r="O7">
        <f>IF($F7+$K7&lt;=$G7,$F7+$K7,$G7)</f>
        <v>29660</v>
      </c>
      <c r="P7" t="s">
        <v>0</v>
      </c>
      <c r="Q7" t="s">
        <v>0</v>
      </c>
    </row>
    <row r="8" spans="1:17" ht="14.25">
      <c r="A8" t="str">
        <f>TEXT(4302000007741,"0000000000000")</f>
        <v>4302000007741</v>
      </c>
      <c r="B8" t="s">
        <v>32</v>
      </c>
      <c r="C8" t="str">
        <f>TEXT(441,"0000000")</f>
        <v>0000441</v>
      </c>
      <c r="D8" t="s">
        <v>33</v>
      </c>
      <c r="E8" t="s">
        <v>34</v>
      </c>
      <c r="F8">
        <v>36020</v>
      </c>
      <c r="G8">
        <v>36020</v>
      </c>
      <c r="H8">
        <v>30600</v>
      </c>
      <c r="K8">
        <f>ROUNDUP(($H8*$J8/100),-1)</f>
        <v>0</v>
      </c>
      <c r="L8">
        <f>IF($F8+$K8&lt;=$G8,$K8,$G8-$F8)</f>
        <v>0</v>
      </c>
      <c r="M8">
        <f>IF($F8+$K8&lt;=$G8,0,($H8*$J8/100)-$L8)</f>
        <v>0</v>
      </c>
      <c r="N8">
        <f>$L8+$M8</f>
        <v>0</v>
      </c>
      <c r="O8">
        <f>IF($F8+$K8&lt;=$G8,$F8+$K8,$G8)</f>
        <v>36020</v>
      </c>
      <c r="P8" t="s">
        <v>0</v>
      </c>
      <c r="Q8" t="s">
        <v>0</v>
      </c>
    </row>
    <row r="9" spans="1:17" ht="14.25">
      <c r="A9" t="str">
        <f>TEXT(3120100985177,"0000000000000")</f>
        <v>3120100985177</v>
      </c>
      <c r="B9" t="s">
        <v>35</v>
      </c>
      <c r="C9" t="str">
        <f>TEXT(3245,"0000000")</f>
        <v>0003245</v>
      </c>
      <c r="D9" t="s">
        <v>36</v>
      </c>
      <c r="E9" t="s">
        <v>37</v>
      </c>
      <c r="F9">
        <v>22660</v>
      </c>
      <c r="G9">
        <v>33540</v>
      </c>
      <c r="H9">
        <v>27710</v>
      </c>
      <c r="K9">
        <f>ROUNDUP(($H9*$J9/100),-1)</f>
        <v>0</v>
      </c>
      <c r="L9">
        <f>IF($F9+$K9&lt;=$G9,$K9,$G9-$F9)</f>
        <v>0</v>
      </c>
      <c r="M9">
        <f>IF($F9+$K9&lt;=$G9,0,($H9*$J9/100)-$L9)</f>
        <v>0</v>
      </c>
      <c r="N9">
        <f>$L9+$M9</f>
        <v>0</v>
      </c>
      <c r="O9">
        <f>IF($F9+$K9&lt;=$G9,$F9+$K9,$G9)</f>
        <v>22660</v>
      </c>
      <c r="P9" t="s">
        <v>0</v>
      </c>
      <c r="Q9" t="s">
        <v>0</v>
      </c>
    </row>
    <row r="10" spans="12:15" ht="14.25">
      <c r="L10" t="s">
        <v>38</v>
      </c>
      <c r="N10">
        <f>SUM($N7:$N9)</f>
        <v>0</v>
      </c>
      <c r="O10">
        <v>90120</v>
      </c>
    </row>
    <row r="11" spans="12:14" ht="14.25">
      <c r="L11" t="s">
        <v>39</v>
      </c>
      <c r="N11">
        <v>3800</v>
      </c>
    </row>
    <row r="12" ht="14.25">
      <c r="N12">
        <f>$N11-$N10</f>
        <v>3800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HomeUser</cp:lastModifiedBy>
  <dcterms:created xsi:type="dcterms:W3CDTF">2010-12-03T05:18:43Z</dcterms:created>
  <dcterms:modified xsi:type="dcterms:W3CDTF">2010-12-13T03:12:39Z</dcterms:modified>
  <cp:category/>
  <cp:version/>
  <cp:contentType/>
  <cp:contentStatus/>
</cp:coreProperties>
</file>