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4 เมย.2556" sheetId="1" r:id="rId1"/>
  </sheets>
  <definedNames>
    <definedName name="_xlnm._FilterDatabase" localSheetId="0" hidden="1">'4 เมย.2556'!$A$1:$O$2</definedName>
    <definedName name="_xlfn.BAHTTEXT" hidden="1">#NAME?</definedName>
    <definedName name="_xlnm.Print_Area" localSheetId="0">'4 เมย.2556'!$A$1:$U$40</definedName>
    <definedName name="_xlnm.Print_Titles" localSheetId="0">'4 เมย.2556'!$1:$2</definedName>
  </definedNames>
  <calcPr fullCalcOnLoad="1"/>
</workbook>
</file>

<file path=xl/sharedStrings.xml><?xml version="1.0" encoding="utf-8"?>
<sst xmlns="http://schemas.openxmlformats.org/spreadsheetml/2006/main" count="201" uniqueCount="98">
  <si>
    <t>สำนักจัดการทรัพยากรป่าไม้ที่ 10 (ราชบุรี)  ปีงบประมาณ 2556</t>
  </si>
  <si>
    <t xml:space="preserve"> </t>
  </si>
  <si>
    <t>วดป.ตั้งเบิก</t>
  </si>
  <si>
    <t>อ้างอิง</t>
  </si>
  <si>
    <t>สำนัก,กอง</t>
  </si>
  <si>
    <t>ชื่อ</t>
  </si>
  <si>
    <t>งวดเดือน</t>
  </si>
  <si>
    <t>จำนวนเงินรวม</t>
  </si>
  <si>
    <t>มูลค่าสินค้า</t>
  </si>
  <si>
    <t>ภาษี/ค่าปรับ</t>
  </si>
  <si>
    <t>จำนวนเงินโอน</t>
  </si>
  <si>
    <t>ชื่อผู้เบิก</t>
  </si>
  <si>
    <t>วดป.ที่โอน</t>
  </si>
  <si>
    <t>หมายเหตุ</t>
  </si>
  <si>
    <t>ส่วนอำนวยการ</t>
  </si>
  <si>
    <t>การไฟฟ้าส่วนภูมิภาค</t>
  </si>
  <si>
    <t>ธค.55</t>
  </si>
  <si>
    <t>รบ</t>
  </si>
  <si>
    <t>มค.56</t>
  </si>
  <si>
    <t>เลขที่ฏีกา</t>
  </si>
  <si>
    <t>ส่วนส่งเสริมฯ</t>
  </si>
  <si>
    <t>กพ.56</t>
  </si>
  <si>
    <t>บมจ.ทีโอที</t>
  </si>
  <si>
    <t>นายธวัชชัย</t>
  </si>
  <si>
    <t>น.ส.สมจิตร์</t>
  </si>
  <si>
    <t>055/2713/P561000697</t>
  </si>
  <si>
    <t>ร้านสุรศักดิ์การยาง</t>
  </si>
  <si>
    <t>นายประชัย</t>
  </si>
  <si>
    <t>ปข</t>
  </si>
  <si>
    <t>241/12027/P561000699</t>
  </si>
  <si>
    <t>ส่วนป้องกันฯ</t>
  </si>
  <si>
    <t>ร้านอักษรภัณฑ์</t>
  </si>
  <si>
    <t>นายบุญสืบ</t>
  </si>
  <si>
    <t>241/12027/P561000700</t>
  </si>
  <si>
    <t>อู่ดี</t>
  </si>
  <si>
    <t>น.ส.ราตรี</t>
  </si>
  <si>
    <t>รบ.</t>
  </si>
  <si>
    <t>038/033/P561000701</t>
  </si>
  <si>
    <t>ร้านเค .เอส.วาย.คอมพิวเตอร์</t>
  </si>
  <si>
    <t>4/10/P561000703</t>
  </si>
  <si>
    <t>หจก.พนมเทียนก่อสร้างเพชรบุรี</t>
  </si>
  <si>
    <t>มีค.56</t>
  </si>
  <si>
    <t>07/0307/P561000704</t>
  </si>
  <si>
    <t>29/1418/P561000748</t>
  </si>
  <si>
    <t>บจ.เจพีซี คอมพิวเตอร์</t>
  </si>
  <si>
    <t>นายอัครชัย</t>
  </si>
  <si>
    <t>พบ</t>
  </si>
  <si>
    <t>01/20/P561000759</t>
  </si>
  <si>
    <t>ส่วนวป้องกันฯ</t>
  </si>
  <si>
    <t>ร้านสารพัดช่าง</t>
  </si>
  <si>
    <t>01/14/P561000760</t>
  </si>
  <si>
    <t>ร้านปริ้น แอนด์ คัท</t>
  </si>
  <si>
    <t>242/12100/P561000761</t>
  </si>
  <si>
    <t>ส่วนจัดการที่ดินฯ</t>
  </si>
  <si>
    <t>038/030/P561000762</t>
  </si>
  <si>
    <t>01/002/P561000763</t>
  </si>
  <si>
    <t>ร้านจินดาพานิช</t>
  </si>
  <si>
    <t>1/42/P561000764</t>
  </si>
  <si>
    <t>นางปิยมณฑ์  กาญจนผาภูมิ</t>
  </si>
  <si>
    <t>นายสรศักดิ์</t>
  </si>
  <si>
    <t>กจ</t>
  </si>
  <si>
    <t>07/0309/P561000765</t>
  </si>
  <si>
    <t>ร้านนุชพันธุ์ไม้</t>
  </si>
  <si>
    <t>243/12131/P561000766</t>
  </si>
  <si>
    <t>นางสาวราตรี</t>
  </si>
  <si>
    <t>038/043/P561000767</t>
  </si>
  <si>
    <t>038/037/P561000768</t>
  </si>
  <si>
    <t>นางสาวอรพินท์</t>
  </si>
  <si>
    <t>0000427300860/P561000698</t>
  </si>
  <si>
    <t>นายสมเกียรติ</t>
  </si>
  <si>
    <t>9002144837/P561000702</t>
  </si>
  <si>
    <t>น.ส.ปิยมาศ</t>
  </si>
  <si>
    <t>มท5305.69/012600943305/P561000749</t>
  </si>
  <si>
    <t>นายชาญวิทย์</t>
  </si>
  <si>
    <t>กจ.</t>
  </si>
  <si>
    <t>225891551/P561000750</t>
  </si>
  <si>
    <t>บมจ.กสท.โทรคมนาคม</t>
  </si>
  <si>
    <t>น.ส.อรพินท์</t>
  </si>
  <si>
    <t>55420-11/2489/P561000751</t>
  </si>
  <si>
    <t>การประปาส่วนภูมิภาค</t>
  </si>
  <si>
    <t>02977/0297615/P561000752</t>
  </si>
  <si>
    <t>บจก. ไปรษณีย์ไทย</t>
  </si>
  <si>
    <t>มท5305.69/013800918404/P561000753</t>
  </si>
  <si>
    <t>นายอนันต์</t>
  </si>
  <si>
    <t>สพ.2</t>
  </si>
  <si>
    <t>มท5305.69/013800918321/P561000754</t>
  </si>
  <si>
    <t>สพ.1</t>
  </si>
  <si>
    <t>มท5305.80/014800695014/P561000755</t>
  </si>
  <si>
    <t>ตค.55</t>
  </si>
  <si>
    <t>นายสุชาติ</t>
  </si>
  <si>
    <t>รบ.2</t>
  </si>
  <si>
    <t>มท5305.80/016500755896/P561000755</t>
  </si>
  <si>
    <t>พย.55</t>
  </si>
  <si>
    <t>มท5305.80/016100805208/P561000755</t>
  </si>
  <si>
    <t>มท5305.80/018100866145/P561000756</t>
  </si>
  <si>
    <t>มท5305.80/017900951292/P561000757</t>
  </si>
  <si>
    <t>นายนริศ</t>
  </si>
  <si>
    <t>มท5305.69/014200966577/P561000758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</si>
</sst>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3\100000000"/>
    <numFmt numFmtId="188" formatCode="dd\ /ดดด\ /\ yyyy"/>
    <numFmt numFmtId="189" formatCode="dd\ /\ ดดด\ /\ yyyy"/>
    <numFmt numFmtId="190" formatCode="0\ \-\ 0000\ \-\ 00000\ \-\ 00\ \-\ 0"/>
    <numFmt numFmtId="191" formatCode="0\ \-\ 0000\ \-\ 0000\ \-\ 0"/>
    <numFmt numFmtId="192" formatCode="dd\ /\ ดดดด\ /\ yyyy"/>
    <numFmt numFmtId="193" formatCode="dd\ ดดด\ bb"/>
    <numFmt numFmtId="194" formatCode="00"/>
    <numFmt numFmtId="195" formatCode="0."/>
    <numFmt numFmtId="196" formatCode="ดดด\ yy"/>
    <numFmt numFmtId="197" formatCode="0000000000000"/>
    <numFmt numFmtId="198" formatCode="\3\700000000"/>
    <numFmt numFmtId="199" formatCode="#,##0.00_ ;\-#,##0.00\ "/>
    <numFmt numFmtId="200" formatCode="d/ดดดด/yyyy"/>
    <numFmt numFmtId="201" formatCode="dd\.ดดดyy"/>
    <numFmt numFmtId="202" formatCode="dd\ ดดด\ yyyy"/>
    <numFmt numFmtId="203" formatCode="dd\ ดดด\ bbbb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mmm\-yyyy"/>
    <numFmt numFmtId="209" formatCode="dd\.ดดด\.yy"/>
    <numFmt numFmtId="210" formatCode="dd\.ดดด\.yyyy"/>
    <numFmt numFmtId="211" formatCode="dd\.ดดดyyyy"/>
    <numFmt numFmtId="212" formatCode="dd\.ดดด\.ปปปป"/>
    <numFmt numFmtId="213" formatCode="\3\300000000"/>
    <numFmt numFmtId="214" formatCode="\P\5\4\1000000"/>
    <numFmt numFmtId="215" formatCode="\3\600000000"/>
    <numFmt numFmtId="216" formatCode="0\90\1\200000"/>
    <numFmt numFmtId="217" formatCode="0\90\1\2\7000\F0000"/>
    <numFmt numFmtId="218" formatCode="0\90\1\200000000000"/>
    <numFmt numFmtId="219" formatCode="dd/ดดด/yyyy"/>
    <numFmt numFmtId="220" formatCode="ดดด/yy"/>
    <numFmt numFmtId="221" formatCode="dd\ \ ดดด\ yyyy"/>
    <numFmt numFmtId="222" formatCode="\5\100000000"/>
    <numFmt numFmtId="223" formatCode="\5\1\1\1000"/>
    <numFmt numFmtId="224" formatCode="0\90\1\2\5000\C0000"/>
    <numFmt numFmtId="225" formatCode="[$-41E]d\ mmmm\ yyyy"/>
    <numFmt numFmtId="226" formatCode="dd\ /\ ดด\ /\ yyyy"/>
    <numFmt numFmtId="227" formatCode="dd\ /ดดด\ /\ yy"/>
    <numFmt numFmtId="228" formatCode="0000000000"/>
    <numFmt numFmtId="229" formatCode="[$-107041E]d\ mmm\ yy;@"/>
  </numFmts>
  <fonts count="2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name val="TH SarabunPSK"/>
      <family val="2"/>
    </font>
    <font>
      <sz val="8"/>
      <name val="Tahoma"/>
      <family val="2"/>
    </font>
    <font>
      <sz val="12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93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94" fontId="22" fillId="0" borderId="0" xfId="0" applyNumberFormat="1" applyFont="1" applyAlignment="1">
      <alignment horizontal="center" vertical="center"/>
    </xf>
    <xf numFmtId="196" fontId="22" fillId="0" borderId="0" xfId="0" applyNumberFormat="1" applyFont="1" applyAlignment="1">
      <alignment horizontal="left" vertical="center"/>
    </xf>
    <xf numFmtId="43" fontId="22" fillId="0" borderId="0" xfId="38" applyFont="1" applyAlignment="1">
      <alignment horizontal="center" vertical="center"/>
    </xf>
    <xf numFmtId="193" fontId="23" fillId="0" borderId="0" xfId="0" applyNumberFormat="1" applyFont="1" applyAlignment="1">
      <alignment horizontal="center" vertical="center"/>
    </xf>
    <xf numFmtId="195" fontId="21" fillId="0" borderId="10" xfId="0" applyNumberFormat="1" applyFont="1" applyBorder="1" applyAlignment="1">
      <alignment horizontal="center" vertical="center"/>
    </xf>
    <xf numFmtId="19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96" fontId="21" fillId="0" borderId="10" xfId="0" applyNumberFormat="1" applyFont="1" applyBorder="1" applyAlignment="1">
      <alignment horizontal="left" vertical="center"/>
    </xf>
    <xf numFmtId="43" fontId="21" fillId="0" borderId="10" xfId="38" applyFont="1" applyBorder="1" applyAlignment="1">
      <alignment horizontal="center" vertical="center"/>
    </xf>
    <xf numFmtId="193" fontId="2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95" fontId="22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196" fontId="22" fillId="0" borderId="11" xfId="0" applyNumberFormat="1" applyFont="1" applyFill="1" applyBorder="1" applyAlignment="1">
      <alignment horizontal="left"/>
    </xf>
    <xf numFmtId="43" fontId="22" fillId="0" borderId="11" xfId="38" applyFont="1" applyFill="1" applyBorder="1" applyAlignment="1">
      <alignment/>
    </xf>
    <xf numFmtId="43" fontId="22" fillId="0" borderId="12" xfId="38" applyFont="1" applyFill="1" applyBorder="1" applyAlignment="1">
      <alignment/>
    </xf>
    <xf numFmtId="201" fontId="23" fillId="0" borderId="11" xfId="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Fill="1" applyAlignment="1">
      <alignment/>
    </xf>
    <xf numFmtId="195" fontId="22" fillId="0" borderId="0" xfId="0" applyNumberFormat="1" applyFont="1" applyAlignment="1">
      <alignment horizontal="center"/>
    </xf>
    <xf numFmtId="193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94" fontId="22" fillId="0" borderId="0" xfId="0" applyNumberFormat="1" applyFont="1" applyAlignment="1">
      <alignment/>
    </xf>
    <xf numFmtId="196" fontId="22" fillId="0" borderId="0" xfId="0" applyNumberFormat="1" applyFont="1" applyAlignment="1">
      <alignment horizontal="left"/>
    </xf>
    <xf numFmtId="193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3" fontId="22" fillId="0" borderId="12" xfId="38" applyFont="1" applyBorder="1" applyAlignment="1">
      <alignment/>
    </xf>
    <xf numFmtId="43" fontId="22" fillId="0" borderId="0" xfId="38" applyFont="1" applyAlignment="1">
      <alignment/>
    </xf>
    <xf numFmtId="195" fontId="22" fillId="0" borderId="11" xfId="0" applyNumberFormat="1" applyFont="1" applyFill="1" applyBorder="1" applyAlignment="1">
      <alignment horizontal="center"/>
    </xf>
    <xf numFmtId="201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201" fontId="22" fillId="0" borderId="0" xfId="0" applyNumberFormat="1" applyFont="1" applyFill="1" applyBorder="1" applyAlignment="1">
      <alignment horizontal="center"/>
    </xf>
    <xf numFmtId="187" fontId="23" fillId="0" borderId="11" xfId="0" applyNumberFormat="1" applyFont="1" applyFill="1" applyBorder="1" applyAlignment="1">
      <alignment horizontal="center"/>
    </xf>
    <xf numFmtId="187" fontId="23" fillId="0" borderId="0" xfId="0" applyNumberFormat="1" applyFont="1" applyAlignment="1">
      <alignment horizontal="center"/>
    </xf>
    <xf numFmtId="187" fontId="23" fillId="0" borderId="0" xfId="0" applyNumberFormat="1" applyFont="1" applyAlignment="1">
      <alignment horizontal="center" vertical="center"/>
    </xf>
    <xf numFmtId="187" fontId="24" fillId="0" borderId="1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17" fontId="27" fillId="0" borderId="0" xfId="0" applyNumberFormat="1" applyFont="1" applyAlignment="1">
      <alignment horizontal="left"/>
    </xf>
    <xf numFmtId="194" fontId="22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43" fontId="22" fillId="0" borderId="11" xfId="38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95" fontId="22" fillId="0" borderId="15" xfId="0" applyNumberFormat="1" applyFont="1" applyFill="1" applyBorder="1" applyAlignment="1">
      <alignment horizontal="center"/>
    </xf>
    <xf numFmtId="193" fontId="22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187" fontId="23" fillId="0" borderId="15" xfId="0" applyNumberFormat="1" applyFont="1" applyFill="1" applyBorder="1" applyAlignment="1">
      <alignment horizontal="center"/>
    </xf>
    <xf numFmtId="194" fontId="22" fillId="0" borderId="15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196" fontId="22" fillId="0" borderId="15" xfId="0" applyNumberFormat="1" applyFont="1" applyFill="1" applyBorder="1" applyAlignment="1">
      <alignment horizontal="left"/>
    </xf>
    <xf numFmtId="43" fontId="22" fillId="0" borderId="16" xfId="38" applyFont="1" applyFill="1" applyBorder="1" applyAlignment="1">
      <alignment/>
    </xf>
    <xf numFmtId="193" fontId="23" fillId="0" borderId="15" xfId="0" applyNumberFormat="1" applyFont="1" applyFill="1" applyBorder="1" applyAlignment="1">
      <alignment horizontal="center"/>
    </xf>
    <xf numFmtId="195" fontId="22" fillId="0" borderId="0" xfId="0" applyNumberFormat="1" applyFont="1" applyFill="1" applyBorder="1" applyAlignment="1">
      <alignment horizontal="center"/>
    </xf>
    <xf numFmtId="19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87" fontId="23" fillId="0" borderId="0" xfId="0" applyNumberFormat="1" applyFont="1" applyFill="1" applyBorder="1" applyAlignment="1">
      <alignment horizontal="center"/>
    </xf>
    <xf numFmtId="19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96" fontId="22" fillId="0" borderId="0" xfId="0" applyNumberFormat="1" applyFont="1" applyFill="1" applyBorder="1" applyAlignment="1">
      <alignment horizontal="left"/>
    </xf>
    <xf numFmtId="43" fontId="21" fillId="0" borderId="16" xfId="38" applyFont="1" applyFill="1" applyBorder="1" applyAlignment="1">
      <alignment/>
    </xf>
    <xf numFmtId="193" fontId="23" fillId="0" borderId="0" xfId="0" applyNumberFormat="1" applyFont="1" applyFill="1" applyBorder="1" applyAlignment="1">
      <alignment horizontal="center"/>
    </xf>
    <xf numFmtId="43" fontId="21" fillId="0" borderId="16" xfId="38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37"/>
  <sheetViews>
    <sheetView tabSelected="1" view="pageBreakPreview" zoomScale="130" zoomScaleNormal="120" zoomScaleSheetLayoutView="130" workbookViewId="0" topLeftCell="J1">
      <pane ySplit="2" topLeftCell="BM3" activePane="bottomLeft" state="frozen"/>
      <selection pane="topLeft" activeCell="O10" sqref="O10"/>
      <selection pane="bottomLeft" activeCell="A5" sqref="A5"/>
    </sheetView>
  </sheetViews>
  <sheetFormatPr defaultColWidth="9.140625" defaultRowHeight="12.75"/>
  <cols>
    <col min="1" max="1" width="3.7109375" style="24" customWidth="1"/>
    <col min="2" max="2" width="9.7109375" style="25" customWidth="1"/>
    <col min="3" max="3" width="30.8515625" style="26" bestFit="1" customWidth="1"/>
    <col min="4" max="4" width="12.57421875" style="38" bestFit="1" customWidth="1"/>
    <col min="5" max="5" width="3.140625" style="27" customWidth="1"/>
    <col min="6" max="6" width="15.00390625" style="26" bestFit="1" customWidth="1"/>
    <col min="7" max="7" width="31.57421875" style="26" customWidth="1"/>
    <col min="8" max="8" width="8.28125" style="28" bestFit="1" customWidth="1"/>
    <col min="9" max="9" width="12.57421875" style="32" customWidth="1"/>
    <col min="10" max="10" width="12.7109375" style="32" customWidth="1"/>
    <col min="11" max="11" width="11.57421875" style="32" customWidth="1"/>
    <col min="12" max="12" width="13.57421875" style="32" customWidth="1"/>
    <col min="13" max="13" width="14.28125" style="26" customWidth="1"/>
    <col min="14" max="14" width="9.7109375" style="29" bestFit="1" customWidth="1"/>
    <col min="15" max="15" width="9.00390625" style="30" customWidth="1"/>
    <col min="16" max="16384" width="9.140625" style="26" customWidth="1"/>
  </cols>
  <sheetData>
    <row r="1" spans="1:14" s="2" customFormat="1" ht="18.75">
      <c r="A1" s="1" t="s">
        <v>0</v>
      </c>
      <c r="D1" s="39"/>
      <c r="E1" s="3"/>
      <c r="H1" s="4"/>
      <c r="I1" s="5"/>
      <c r="J1" s="5"/>
      <c r="K1" s="5"/>
      <c r="L1" s="5"/>
      <c r="N1" s="6"/>
    </row>
    <row r="2" spans="1:15" s="13" customFormat="1" ht="18.75">
      <c r="A2" s="7" t="s">
        <v>1</v>
      </c>
      <c r="B2" s="8" t="s">
        <v>2</v>
      </c>
      <c r="C2" s="9" t="s">
        <v>3</v>
      </c>
      <c r="D2" s="40" t="s">
        <v>19</v>
      </c>
      <c r="E2" s="46" t="s">
        <v>4</v>
      </c>
      <c r="F2" s="47"/>
      <c r="G2" s="9" t="s">
        <v>5</v>
      </c>
      <c r="H2" s="10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9" t="s">
        <v>11</v>
      </c>
      <c r="N2" s="12" t="s">
        <v>12</v>
      </c>
      <c r="O2" s="9" t="s">
        <v>13</v>
      </c>
    </row>
    <row r="3" spans="1:17" s="41" customFormat="1" ht="18.75">
      <c r="A3" s="33">
        <v>1</v>
      </c>
      <c r="B3" s="34">
        <v>239686</v>
      </c>
      <c r="C3" s="35" t="s">
        <v>25</v>
      </c>
      <c r="D3" s="37">
        <v>32744</v>
      </c>
      <c r="E3" s="43"/>
      <c r="F3" s="44" t="s">
        <v>20</v>
      </c>
      <c r="G3" s="17" t="s">
        <v>26</v>
      </c>
      <c r="H3" s="18" t="s">
        <v>21</v>
      </c>
      <c r="I3" s="19">
        <v>10800</v>
      </c>
      <c r="J3" s="19">
        <v>10800</v>
      </c>
      <c r="K3" s="20">
        <f>+J3*1%</f>
        <v>108</v>
      </c>
      <c r="L3" s="19">
        <f aca="true" t="shared" si="0" ref="L3:L8">+I3-K3</f>
        <v>10692</v>
      </c>
      <c r="M3" s="17" t="s">
        <v>27</v>
      </c>
      <c r="N3" s="21">
        <v>239688</v>
      </c>
      <c r="O3" s="35" t="s">
        <v>28</v>
      </c>
      <c r="Q3" s="42"/>
    </row>
    <row r="4" spans="1:17" s="41" customFormat="1" ht="18.75">
      <c r="A4" s="33">
        <f>+A3+1</f>
        <v>2</v>
      </c>
      <c r="B4" s="34">
        <v>239686</v>
      </c>
      <c r="C4" s="35" t="s">
        <v>29</v>
      </c>
      <c r="D4" s="37">
        <v>22660</v>
      </c>
      <c r="E4" s="43"/>
      <c r="F4" s="44" t="s">
        <v>30</v>
      </c>
      <c r="G4" s="17" t="s">
        <v>31</v>
      </c>
      <c r="H4" s="18" t="s">
        <v>18</v>
      </c>
      <c r="I4" s="19">
        <v>400</v>
      </c>
      <c r="J4" s="19">
        <v>400</v>
      </c>
      <c r="K4" s="19">
        <v>0</v>
      </c>
      <c r="L4" s="19">
        <f t="shared" si="0"/>
        <v>400</v>
      </c>
      <c r="M4" s="17" t="s">
        <v>32</v>
      </c>
      <c r="N4" s="21">
        <v>239688</v>
      </c>
      <c r="O4" s="35" t="s">
        <v>17</v>
      </c>
      <c r="Q4" s="42"/>
    </row>
    <row r="5" spans="1:17" s="41" customFormat="1" ht="18.75">
      <c r="A5" s="33">
        <f>+A4+1</f>
        <v>3</v>
      </c>
      <c r="B5" s="34">
        <v>239686</v>
      </c>
      <c r="C5" s="35" t="s">
        <v>33</v>
      </c>
      <c r="D5" s="37">
        <v>34413</v>
      </c>
      <c r="E5" s="43"/>
      <c r="F5" s="44" t="s">
        <v>20</v>
      </c>
      <c r="G5" s="17" t="s">
        <v>34</v>
      </c>
      <c r="H5" s="18" t="s">
        <v>21</v>
      </c>
      <c r="I5" s="19">
        <v>1070</v>
      </c>
      <c r="J5" s="19">
        <v>1000</v>
      </c>
      <c r="K5" s="19">
        <v>0</v>
      </c>
      <c r="L5" s="19">
        <f t="shared" si="0"/>
        <v>1070</v>
      </c>
      <c r="M5" s="17" t="s">
        <v>35</v>
      </c>
      <c r="N5" s="21">
        <v>239688</v>
      </c>
      <c r="O5" s="35" t="s">
        <v>36</v>
      </c>
      <c r="Q5" s="42"/>
    </row>
    <row r="6" spans="1:17" s="41" customFormat="1" ht="18.75">
      <c r="A6" s="33">
        <f>+A5+1</f>
        <v>4</v>
      </c>
      <c r="B6" s="34">
        <v>239686</v>
      </c>
      <c r="C6" s="35" t="s">
        <v>37</v>
      </c>
      <c r="D6" s="37">
        <v>32474</v>
      </c>
      <c r="E6" s="43"/>
      <c r="F6" s="44" t="s">
        <v>20</v>
      </c>
      <c r="G6" s="17" t="s">
        <v>38</v>
      </c>
      <c r="H6" s="18" t="s">
        <v>21</v>
      </c>
      <c r="I6" s="19">
        <v>400</v>
      </c>
      <c r="J6" s="19">
        <v>400</v>
      </c>
      <c r="K6" s="20">
        <v>0</v>
      </c>
      <c r="L6" s="19">
        <f t="shared" si="0"/>
        <v>400</v>
      </c>
      <c r="M6" s="17" t="s">
        <v>35</v>
      </c>
      <c r="N6" s="21">
        <v>239688</v>
      </c>
      <c r="O6" s="35" t="s">
        <v>17</v>
      </c>
      <c r="Q6" s="42"/>
    </row>
    <row r="7" spans="1:17" s="41" customFormat="1" ht="18.75">
      <c r="A7" s="33">
        <f>+A6+1</f>
        <v>5</v>
      </c>
      <c r="B7" s="34">
        <v>239686</v>
      </c>
      <c r="C7" s="35" t="s">
        <v>39</v>
      </c>
      <c r="D7" s="37">
        <v>22532</v>
      </c>
      <c r="E7" s="43"/>
      <c r="F7" s="44" t="s">
        <v>20</v>
      </c>
      <c r="G7" s="17" t="s">
        <v>40</v>
      </c>
      <c r="H7" s="18" t="s">
        <v>41</v>
      </c>
      <c r="I7" s="19">
        <v>29790</v>
      </c>
      <c r="J7" s="19">
        <v>27841.12</v>
      </c>
      <c r="K7" s="20">
        <f>+J7*1%</f>
        <v>278.4112</v>
      </c>
      <c r="L7" s="19">
        <f t="shared" si="0"/>
        <v>29511.5888</v>
      </c>
      <c r="M7" s="17" t="s">
        <v>23</v>
      </c>
      <c r="N7" s="21">
        <v>239688</v>
      </c>
      <c r="O7" s="35" t="s">
        <v>17</v>
      </c>
      <c r="Q7" s="42"/>
    </row>
    <row r="8" spans="1:17" s="41" customFormat="1" ht="18.75">
      <c r="A8" s="33">
        <f>+A6+1</f>
        <v>5</v>
      </c>
      <c r="B8" s="34">
        <v>239686</v>
      </c>
      <c r="C8" s="35" t="s">
        <v>42</v>
      </c>
      <c r="D8" s="37">
        <v>31521</v>
      </c>
      <c r="E8" s="43"/>
      <c r="F8" s="44" t="s">
        <v>20</v>
      </c>
      <c r="G8" s="17" t="s">
        <v>38</v>
      </c>
      <c r="H8" s="18" t="s">
        <v>21</v>
      </c>
      <c r="I8" s="19">
        <v>400</v>
      </c>
      <c r="J8" s="19">
        <v>400</v>
      </c>
      <c r="K8" s="20">
        <v>0</v>
      </c>
      <c r="L8" s="19">
        <f t="shared" si="0"/>
        <v>400</v>
      </c>
      <c r="M8" s="17" t="s">
        <v>35</v>
      </c>
      <c r="N8" s="21">
        <v>239688</v>
      </c>
      <c r="O8" s="35" t="s">
        <v>17</v>
      </c>
      <c r="Q8" s="42"/>
    </row>
    <row r="9" spans="1:17" s="41" customFormat="1" ht="19.5" thickBot="1">
      <c r="A9" s="48"/>
      <c r="B9" s="49"/>
      <c r="C9" s="50"/>
      <c r="D9" s="51"/>
      <c r="E9" s="52"/>
      <c r="F9" s="53"/>
      <c r="G9" s="54"/>
      <c r="H9" s="55"/>
      <c r="I9" s="56">
        <f>SUBTOTAL(9,I4:I6)</f>
        <v>1870</v>
      </c>
      <c r="J9" s="56">
        <f>SUBTOTAL(9,J4:J6)</f>
        <v>1800</v>
      </c>
      <c r="K9" s="56">
        <f>SUBTOTAL(9,K4:K6)</f>
        <v>0</v>
      </c>
      <c r="L9" s="56">
        <f>SUBTOTAL(9,L4:L6)</f>
        <v>1870</v>
      </c>
      <c r="M9" s="54"/>
      <c r="N9" s="57"/>
      <c r="O9" s="50"/>
      <c r="Q9" s="42"/>
    </row>
    <row r="10" spans="1:17" s="41" customFormat="1" ht="19.5" thickTop="1">
      <c r="A10" s="33">
        <f aca="true" t="shared" si="1" ref="A10:A20">+A9+1</f>
        <v>1</v>
      </c>
      <c r="B10" s="34">
        <v>239692</v>
      </c>
      <c r="C10" s="35" t="s">
        <v>43</v>
      </c>
      <c r="D10" s="37">
        <v>30509</v>
      </c>
      <c r="E10" s="43"/>
      <c r="F10" s="44" t="s">
        <v>30</v>
      </c>
      <c r="G10" s="17" t="s">
        <v>44</v>
      </c>
      <c r="H10" s="18" t="s">
        <v>41</v>
      </c>
      <c r="I10" s="19">
        <v>2000</v>
      </c>
      <c r="J10" s="19">
        <v>2000</v>
      </c>
      <c r="K10" s="19">
        <v>0</v>
      </c>
      <c r="L10" s="19">
        <f aca="true" t="shared" si="2" ref="L10:L20">+I10-K10</f>
        <v>2000</v>
      </c>
      <c r="M10" s="17" t="s">
        <v>45</v>
      </c>
      <c r="N10" s="21">
        <v>239695</v>
      </c>
      <c r="O10" s="35" t="s">
        <v>46</v>
      </c>
      <c r="Q10" s="42"/>
    </row>
    <row r="11" spans="1:17" s="41" customFormat="1" ht="18.75">
      <c r="A11" s="33">
        <f t="shared" si="1"/>
        <v>2</v>
      </c>
      <c r="B11" s="34">
        <v>239692</v>
      </c>
      <c r="C11" s="35" t="s">
        <v>47</v>
      </c>
      <c r="D11" s="37">
        <v>21867</v>
      </c>
      <c r="E11" s="43"/>
      <c r="F11" s="44" t="s">
        <v>48</v>
      </c>
      <c r="G11" s="17" t="s">
        <v>49</v>
      </c>
      <c r="H11" s="18" t="s">
        <v>21</v>
      </c>
      <c r="I11" s="19">
        <v>39000</v>
      </c>
      <c r="J11" s="19">
        <v>39000</v>
      </c>
      <c r="K11" s="20">
        <f>+J11*1%</f>
        <v>390</v>
      </c>
      <c r="L11" s="19">
        <f t="shared" si="2"/>
        <v>38610</v>
      </c>
      <c r="M11" s="17" t="s">
        <v>32</v>
      </c>
      <c r="N11" s="21">
        <v>239695</v>
      </c>
      <c r="O11" s="35" t="s">
        <v>17</v>
      </c>
      <c r="Q11" s="42"/>
    </row>
    <row r="12" spans="1:17" s="41" customFormat="1" ht="18.75">
      <c r="A12" s="33">
        <f t="shared" si="1"/>
        <v>3</v>
      </c>
      <c r="B12" s="34">
        <v>239692</v>
      </c>
      <c r="C12" s="35" t="s">
        <v>50</v>
      </c>
      <c r="D12" s="37">
        <v>2551</v>
      </c>
      <c r="E12" s="43"/>
      <c r="F12" s="44" t="s">
        <v>48</v>
      </c>
      <c r="G12" s="17" t="s">
        <v>51</v>
      </c>
      <c r="H12" s="18" t="s">
        <v>21</v>
      </c>
      <c r="I12" s="19">
        <v>87550</v>
      </c>
      <c r="J12" s="19">
        <v>87550</v>
      </c>
      <c r="K12" s="20">
        <f>+J12*1%</f>
        <v>875.5</v>
      </c>
      <c r="L12" s="19">
        <f t="shared" si="2"/>
        <v>86674.5</v>
      </c>
      <c r="M12" s="17" t="s">
        <v>45</v>
      </c>
      <c r="N12" s="21">
        <v>239695</v>
      </c>
      <c r="O12" s="35" t="s">
        <v>46</v>
      </c>
      <c r="Q12" s="42"/>
    </row>
    <row r="13" spans="1:17" s="41" customFormat="1" ht="18.75">
      <c r="A13" s="33">
        <f t="shared" si="1"/>
        <v>4</v>
      </c>
      <c r="B13" s="34">
        <v>239692</v>
      </c>
      <c r="C13" s="35" t="s">
        <v>52</v>
      </c>
      <c r="D13" s="37">
        <v>25903</v>
      </c>
      <c r="E13" s="43"/>
      <c r="F13" s="44" t="s">
        <v>53</v>
      </c>
      <c r="G13" s="17" t="s">
        <v>31</v>
      </c>
      <c r="H13" s="18" t="s">
        <v>21</v>
      </c>
      <c r="I13" s="19">
        <v>7984</v>
      </c>
      <c r="J13" s="19">
        <v>7461.68</v>
      </c>
      <c r="K13" s="19">
        <v>0</v>
      </c>
      <c r="L13" s="19">
        <f t="shared" si="2"/>
        <v>7984</v>
      </c>
      <c r="M13" s="17" t="s">
        <v>24</v>
      </c>
      <c r="N13" s="21">
        <v>239695</v>
      </c>
      <c r="O13" s="35" t="s">
        <v>17</v>
      </c>
      <c r="Q13" s="42"/>
    </row>
    <row r="14" spans="1:17" s="41" customFormat="1" ht="18.75">
      <c r="A14" s="33">
        <f t="shared" si="1"/>
        <v>5</v>
      </c>
      <c r="B14" s="34">
        <v>239692</v>
      </c>
      <c r="C14" s="35" t="s">
        <v>54</v>
      </c>
      <c r="D14" s="37">
        <v>31522</v>
      </c>
      <c r="E14" s="43"/>
      <c r="F14" s="44" t="s">
        <v>53</v>
      </c>
      <c r="G14" s="17" t="s">
        <v>38</v>
      </c>
      <c r="H14" s="18" t="s">
        <v>21</v>
      </c>
      <c r="I14" s="19">
        <v>26120</v>
      </c>
      <c r="J14" s="19">
        <v>24411.21</v>
      </c>
      <c r="K14" s="20">
        <f>+J14*1%</f>
        <v>244.1121</v>
      </c>
      <c r="L14" s="19">
        <f t="shared" si="2"/>
        <v>25875.8879</v>
      </c>
      <c r="M14" s="17" t="s">
        <v>35</v>
      </c>
      <c r="N14" s="21">
        <v>239695</v>
      </c>
      <c r="O14" s="35" t="s">
        <v>17</v>
      </c>
      <c r="Q14" s="42"/>
    </row>
    <row r="15" spans="1:17" s="41" customFormat="1" ht="18.75">
      <c r="A15" s="33">
        <f t="shared" si="1"/>
        <v>6</v>
      </c>
      <c r="B15" s="34">
        <v>239692</v>
      </c>
      <c r="C15" s="35" t="s">
        <v>55</v>
      </c>
      <c r="D15" s="37">
        <v>35801</v>
      </c>
      <c r="E15" s="43"/>
      <c r="F15" s="44" t="s">
        <v>53</v>
      </c>
      <c r="G15" s="17" t="s">
        <v>56</v>
      </c>
      <c r="H15" s="18" t="s">
        <v>21</v>
      </c>
      <c r="I15" s="19">
        <v>66000</v>
      </c>
      <c r="J15" s="19">
        <v>61682.24</v>
      </c>
      <c r="K15" s="20">
        <f>+J15*1%</f>
        <v>616.8224</v>
      </c>
      <c r="L15" s="19">
        <f t="shared" si="2"/>
        <v>65383.1776</v>
      </c>
      <c r="M15" s="17" t="s">
        <v>24</v>
      </c>
      <c r="N15" s="21">
        <v>239695</v>
      </c>
      <c r="O15" s="35" t="s">
        <v>17</v>
      </c>
      <c r="Q15" s="42"/>
    </row>
    <row r="16" spans="1:17" s="41" customFormat="1" ht="18.75">
      <c r="A16" s="33">
        <f t="shared" si="1"/>
        <v>7</v>
      </c>
      <c r="B16" s="34">
        <v>239692</v>
      </c>
      <c r="C16" s="35" t="s">
        <v>57</v>
      </c>
      <c r="D16" s="37">
        <v>34416</v>
      </c>
      <c r="E16" s="43"/>
      <c r="F16" s="44" t="s">
        <v>20</v>
      </c>
      <c r="G16" s="17" t="s">
        <v>58</v>
      </c>
      <c r="H16" s="18" t="s">
        <v>21</v>
      </c>
      <c r="I16" s="19">
        <v>38650</v>
      </c>
      <c r="J16" s="19">
        <v>38650</v>
      </c>
      <c r="K16" s="20">
        <f>+J16*1%</f>
        <v>386.5</v>
      </c>
      <c r="L16" s="19">
        <f t="shared" si="2"/>
        <v>38263.5</v>
      </c>
      <c r="M16" s="17" t="s">
        <v>59</v>
      </c>
      <c r="N16" s="21">
        <v>239695</v>
      </c>
      <c r="O16" s="35" t="s">
        <v>60</v>
      </c>
      <c r="Q16" s="42"/>
    </row>
    <row r="17" spans="1:17" s="41" customFormat="1" ht="18.75">
      <c r="A17" s="33">
        <f t="shared" si="1"/>
        <v>8</v>
      </c>
      <c r="B17" s="34">
        <v>239692</v>
      </c>
      <c r="C17" s="35" t="s">
        <v>61</v>
      </c>
      <c r="D17" s="37">
        <v>33968</v>
      </c>
      <c r="E17" s="43"/>
      <c r="F17" s="44" t="s">
        <v>20</v>
      </c>
      <c r="G17" s="17" t="s">
        <v>62</v>
      </c>
      <c r="H17" s="18" t="s">
        <v>41</v>
      </c>
      <c r="I17" s="19">
        <v>5250</v>
      </c>
      <c r="J17" s="19">
        <v>5250</v>
      </c>
      <c r="K17" s="20">
        <v>0</v>
      </c>
      <c r="L17" s="19">
        <f t="shared" si="2"/>
        <v>5250</v>
      </c>
      <c r="M17" s="17" t="s">
        <v>23</v>
      </c>
      <c r="N17" s="21">
        <v>239695</v>
      </c>
      <c r="O17" s="35" t="s">
        <v>46</v>
      </c>
      <c r="Q17" s="42"/>
    </row>
    <row r="18" spans="1:17" s="41" customFormat="1" ht="18.75">
      <c r="A18" s="33">
        <f t="shared" si="1"/>
        <v>9</v>
      </c>
      <c r="B18" s="34">
        <v>239692</v>
      </c>
      <c r="C18" s="35" t="s">
        <v>63</v>
      </c>
      <c r="D18" s="37">
        <v>25805</v>
      </c>
      <c r="E18" s="43"/>
      <c r="F18" s="44" t="s">
        <v>20</v>
      </c>
      <c r="G18" s="17" t="s">
        <v>31</v>
      </c>
      <c r="H18" s="18" t="s">
        <v>21</v>
      </c>
      <c r="I18" s="19">
        <v>7865</v>
      </c>
      <c r="J18" s="19">
        <v>7350.47</v>
      </c>
      <c r="K18" s="19">
        <v>0</v>
      </c>
      <c r="L18" s="19">
        <f t="shared" si="2"/>
        <v>7865</v>
      </c>
      <c r="M18" s="17" t="s">
        <v>64</v>
      </c>
      <c r="N18" s="21">
        <v>239695</v>
      </c>
      <c r="O18" s="35" t="s">
        <v>17</v>
      </c>
      <c r="Q18" s="42"/>
    </row>
    <row r="19" spans="1:17" s="41" customFormat="1" ht="18.75">
      <c r="A19" s="33">
        <f t="shared" si="1"/>
        <v>10</v>
      </c>
      <c r="B19" s="34">
        <v>239692</v>
      </c>
      <c r="C19" s="35" t="s">
        <v>65</v>
      </c>
      <c r="D19" s="37">
        <v>31705</v>
      </c>
      <c r="E19" s="43"/>
      <c r="F19" s="44" t="s">
        <v>20</v>
      </c>
      <c r="G19" s="17" t="s">
        <v>38</v>
      </c>
      <c r="H19" s="18" t="s">
        <v>21</v>
      </c>
      <c r="I19" s="19">
        <v>14500</v>
      </c>
      <c r="J19" s="19">
        <v>13551.4</v>
      </c>
      <c r="K19" s="20">
        <f>+J19*1%</f>
        <v>135.514</v>
      </c>
      <c r="L19" s="19">
        <f t="shared" si="2"/>
        <v>14364.486</v>
      </c>
      <c r="M19" s="17" t="s">
        <v>23</v>
      </c>
      <c r="N19" s="21">
        <v>239695</v>
      </c>
      <c r="O19" s="35" t="s">
        <v>17</v>
      </c>
      <c r="Q19" s="42"/>
    </row>
    <row r="20" spans="1:17" s="41" customFormat="1" ht="18.75">
      <c r="A20" s="33">
        <f t="shared" si="1"/>
        <v>11</v>
      </c>
      <c r="B20" s="34">
        <v>239692</v>
      </c>
      <c r="C20" s="35" t="s">
        <v>66</v>
      </c>
      <c r="D20" s="37">
        <v>25512</v>
      </c>
      <c r="E20" s="43"/>
      <c r="F20" s="44" t="s">
        <v>14</v>
      </c>
      <c r="G20" s="17" t="s">
        <v>38</v>
      </c>
      <c r="H20" s="18" t="s">
        <v>41</v>
      </c>
      <c r="I20" s="19">
        <v>37220</v>
      </c>
      <c r="J20" s="19">
        <v>34785.05</v>
      </c>
      <c r="K20" s="20">
        <f>+J20*1%</f>
        <v>347.8505</v>
      </c>
      <c r="L20" s="19">
        <f t="shared" si="2"/>
        <v>36872.1495</v>
      </c>
      <c r="M20" s="17" t="s">
        <v>67</v>
      </c>
      <c r="N20" s="21">
        <v>239695</v>
      </c>
      <c r="O20" s="35" t="s">
        <v>17</v>
      </c>
      <c r="Q20" s="42"/>
    </row>
    <row r="21" spans="1:17" s="41" customFormat="1" ht="19.5" thickBot="1">
      <c r="A21" s="58"/>
      <c r="B21" s="59"/>
      <c r="C21" s="60"/>
      <c r="D21" s="61"/>
      <c r="E21" s="62"/>
      <c r="F21" s="63"/>
      <c r="H21" s="64"/>
      <c r="I21" s="65">
        <f>SUBTOTAL(9,I10:I20)</f>
        <v>332139</v>
      </c>
      <c r="J21" s="65">
        <f>SUBTOTAL(9,J10:J20)</f>
        <v>321692.05</v>
      </c>
      <c r="K21" s="65">
        <f>SUBTOTAL(9,K10:K20)</f>
        <v>2996.2990000000004</v>
      </c>
      <c r="L21" s="65">
        <f>SUBTOTAL(9,L10:L20)</f>
        <v>329142.701</v>
      </c>
      <c r="N21" s="66"/>
      <c r="O21" s="60"/>
      <c r="Q21" s="42"/>
    </row>
    <row r="22" spans="1:15" s="23" customFormat="1" ht="19.5" thickTop="1">
      <c r="A22" s="14">
        <v>1</v>
      </c>
      <c r="B22" s="36">
        <v>239686</v>
      </c>
      <c r="C22" s="15" t="s">
        <v>68</v>
      </c>
      <c r="D22" s="37">
        <v>19942</v>
      </c>
      <c r="E22" s="43"/>
      <c r="F22" s="16" t="s">
        <v>14</v>
      </c>
      <c r="G22" s="17" t="s">
        <v>22</v>
      </c>
      <c r="H22" s="18" t="s">
        <v>16</v>
      </c>
      <c r="I22" s="20">
        <v>1253.49</v>
      </c>
      <c r="J22" s="20">
        <v>1171.49</v>
      </c>
      <c r="K22" s="45">
        <f>SUM(K11:K21)</f>
        <v>5992.598000000001</v>
      </c>
      <c r="L22" s="20">
        <f>+I22-K22</f>
        <v>-4739.108000000001</v>
      </c>
      <c r="M22" s="16" t="s">
        <v>69</v>
      </c>
      <c r="N22" s="21">
        <v>239688</v>
      </c>
      <c r="O22" s="22" t="s">
        <v>28</v>
      </c>
    </row>
    <row r="23" spans="1:15" s="23" customFormat="1" ht="18.75">
      <c r="A23" s="14">
        <f>+A22+1</f>
        <v>2</v>
      </c>
      <c r="B23" s="36">
        <v>239686</v>
      </c>
      <c r="C23" s="15" t="s">
        <v>70</v>
      </c>
      <c r="D23" s="37">
        <v>34515</v>
      </c>
      <c r="E23" s="43"/>
      <c r="F23" s="16" t="s">
        <v>14</v>
      </c>
      <c r="G23" s="17" t="s">
        <v>15</v>
      </c>
      <c r="H23" s="18" t="s">
        <v>41</v>
      </c>
      <c r="I23" s="20">
        <v>597.87</v>
      </c>
      <c r="J23" s="20">
        <f>300+150+108.76</f>
        <v>558.76</v>
      </c>
      <c r="K23" s="31">
        <v>0</v>
      </c>
      <c r="L23" s="20">
        <f>+I23-K23</f>
        <v>597.87</v>
      </c>
      <c r="M23" s="16" t="s">
        <v>71</v>
      </c>
      <c r="N23" s="21">
        <v>239688</v>
      </c>
      <c r="O23" s="22" t="s">
        <v>17</v>
      </c>
    </row>
    <row r="25" spans="1:15" s="23" customFormat="1" ht="18.75">
      <c r="A25" s="14">
        <f>+A24+1</f>
        <v>1</v>
      </c>
      <c r="B25" s="36">
        <v>239692</v>
      </c>
      <c r="C25" s="15" t="s">
        <v>72</v>
      </c>
      <c r="D25" s="37">
        <v>33966</v>
      </c>
      <c r="E25" s="43"/>
      <c r="F25" s="16" t="s">
        <v>14</v>
      </c>
      <c r="G25" s="17" t="s">
        <v>15</v>
      </c>
      <c r="H25" s="18" t="s">
        <v>21</v>
      </c>
      <c r="I25" s="20">
        <v>3714.29</v>
      </c>
      <c r="J25" s="20">
        <v>3471.3</v>
      </c>
      <c r="K25" s="31">
        <v>0</v>
      </c>
      <c r="L25" s="20">
        <f aca="true" t="shared" si="3" ref="L25:L35">+I25-K25</f>
        <v>3714.29</v>
      </c>
      <c r="M25" s="16" t="s">
        <v>73</v>
      </c>
      <c r="N25" s="21">
        <v>239695</v>
      </c>
      <c r="O25" s="22" t="s">
        <v>74</v>
      </c>
    </row>
    <row r="26" spans="1:15" s="23" customFormat="1" ht="18.75">
      <c r="A26" s="14">
        <f>+A25+1</f>
        <v>2</v>
      </c>
      <c r="B26" s="36">
        <v>239692</v>
      </c>
      <c r="C26" s="15" t="s">
        <v>75</v>
      </c>
      <c r="D26" s="37">
        <v>25510</v>
      </c>
      <c r="E26" s="43"/>
      <c r="F26" s="16" t="s">
        <v>14</v>
      </c>
      <c r="G26" s="17" t="s">
        <v>76</v>
      </c>
      <c r="H26" s="18" t="s">
        <v>21</v>
      </c>
      <c r="I26" s="20">
        <v>1605</v>
      </c>
      <c r="J26" s="20">
        <v>1500</v>
      </c>
      <c r="K26" s="31">
        <v>0</v>
      </c>
      <c r="L26" s="20">
        <f t="shared" si="3"/>
        <v>1605</v>
      </c>
      <c r="M26" s="16" t="s">
        <v>77</v>
      </c>
      <c r="N26" s="21">
        <v>239695</v>
      </c>
      <c r="O26" s="22" t="s">
        <v>17</v>
      </c>
    </row>
    <row r="27" spans="1:15" s="23" customFormat="1" ht="15" customHeight="1">
      <c r="A27" s="14">
        <f>+A26+1</f>
        <v>3</v>
      </c>
      <c r="B27" s="36">
        <v>239692</v>
      </c>
      <c r="C27" s="15" t="s">
        <v>78</v>
      </c>
      <c r="D27" s="37">
        <v>30510</v>
      </c>
      <c r="E27" s="43"/>
      <c r="F27" s="16" t="s">
        <v>14</v>
      </c>
      <c r="G27" s="17" t="s">
        <v>79</v>
      </c>
      <c r="H27" s="18" t="s">
        <v>41</v>
      </c>
      <c r="I27" s="19">
        <v>203.3</v>
      </c>
      <c r="J27" s="19">
        <v>190</v>
      </c>
      <c r="K27" s="45">
        <v>0</v>
      </c>
      <c r="L27" s="20">
        <f t="shared" si="3"/>
        <v>203.3</v>
      </c>
      <c r="M27" s="16" t="s">
        <v>71</v>
      </c>
      <c r="N27" s="21">
        <v>239695</v>
      </c>
      <c r="O27" s="22" t="s">
        <v>17</v>
      </c>
    </row>
    <row r="28" spans="1:15" s="23" customFormat="1" ht="15" customHeight="1">
      <c r="A28" s="14">
        <f>+A27+1</f>
        <v>4</v>
      </c>
      <c r="B28" s="36">
        <v>239692</v>
      </c>
      <c r="C28" s="15" t="s">
        <v>80</v>
      </c>
      <c r="D28" s="37">
        <v>33967</v>
      </c>
      <c r="E28" s="43"/>
      <c r="F28" s="16" t="s">
        <v>14</v>
      </c>
      <c r="G28" s="17" t="s">
        <v>81</v>
      </c>
      <c r="H28" s="18" t="s">
        <v>21</v>
      </c>
      <c r="I28" s="19">
        <v>1245</v>
      </c>
      <c r="J28" s="19">
        <v>1245</v>
      </c>
      <c r="K28" s="45">
        <f>+J28*1%</f>
        <v>12.450000000000001</v>
      </c>
      <c r="L28" s="20">
        <f t="shared" si="3"/>
        <v>1232.55</v>
      </c>
      <c r="M28" s="16" t="s">
        <v>71</v>
      </c>
      <c r="N28" s="21">
        <v>239695</v>
      </c>
      <c r="O28" s="22" t="s">
        <v>17</v>
      </c>
    </row>
    <row r="29" spans="1:15" s="23" customFormat="1" ht="18.75">
      <c r="A29" s="14">
        <f>+A30+1</f>
        <v>6</v>
      </c>
      <c r="B29" s="36">
        <v>239692</v>
      </c>
      <c r="C29" s="15" t="s">
        <v>82</v>
      </c>
      <c r="D29" s="37">
        <v>34518</v>
      </c>
      <c r="E29" s="43"/>
      <c r="F29" s="16" t="s">
        <v>14</v>
      </c>
      <c r="G29" s="17" t="s">
        <v>15</v>
      </c>
      <c r="H29" s="18" t="s">
        <v>21</v>
      </c>
      <c r="I29" s="20">
        <v>667.44</v>
      </c>
      <c r="J29" s="20">
        <v>623.78</v>
      </c>
      <c r="K29" s="31">
        <v>0</v>
      </c>
      <c r="L29" s="20">
        <f>+I29-K29</f>
        <v>667.44</v>
      </c>
      <c r="M29" s="16" t="s">
        <v>83</v>
      </c>
      <c r="N29" s="21">
        <v>239695</v>
      </c>
      <c r="O29" s="22" t="s">
        <v>84</v>
      </c>
    </row>
    <row r="30" spans="1:15" s="23" customFormat="1" ht="18.75">
      <c r="A30" s="14">
        <f>+A28+1</f>
        <v>5</v>
      </c>
      <c r="B30" s="36">
        <v>239692</v>
      </c>
      <c r="C30" s="15" t="s">
        <v>85</v>
      </c>
      <c r="D30" s="37">
        <v>32478</v>
      </c>
      <c r="E30" s="43"/>
      <c r="F30" s="16" t="s">
        <v>30</v>
      </c>
      <c r="G30" s="17" t="s">
        <v>15</v>
      </c>
      <c r="H30" s="18" t="s">
        <v>21</v>
      </c>
      <c r="I30" s="20">
        <v>1387.06</v>
      </c>
      <c r="J30" s="20">
        <v>1296.32</v>
      </c>
      <c r="K30" s="31">
        <v>0</v>
      </c>
      <c r="L30" s="20">
        <f>+I30-K30</f>
        <v>1387.06</v>
      </c>
      <c r="M30" s="16" t="s">
        <v>83</v>
      </c>
      <c r="N30" s="21">
        <v>239695</v>
      </c>
      <c r="O30" s="22" t="s">
        <v>86</v>
      </c>
    </row>
    <row r="31" spans="1:15" s="23" customFormat="1" ht="18.75">
      <c r="A31" s="14">
        <f>+A29+1</f>
        <v>7</v>
      </c>
      <c r="B31" s="36">
        <v>239692</v>
      </c>
      <c r="C31" s="15" t="s">
        <v>87</v>
      </c>
      <c r="D31" s="37">
        <v>35601</v>
      </c>
      <c r="E31" s="43"/>
      <c r="F31" s="16" t="s">
        <v>14</v>
      </c>
      <c r="G31" s="17" t="s">
        <v>15</v>
      </c>
      <c r="H31" s="18" t="s">
        <v>88</v>
      </c>
      <c r="I31" s="20">
        <v>655.66</v>
      </c>
      <c r="J31" s="20">
        <v>612.77</v>
      </c>
      <c r="K31" s="31">
        <v>0</v>
      </c>
      <c r="L31" s="20">
        <f t="shared" si="3"/>
        <v>655.66</v>
      </c>
      <c r="M31" s="16" t="s">
        <v>89</v>
      </c>
      <c r="N31" s="21">
        <v>239695</v>
      </c>
      <c r="O31" s="22" t="s">
        <v>90</v>
      </c>
    </row>
    <row r="32" spans="1:15" s="23" customFormat="1" ht="18.75">
      <c r="A32" s="14">
        <f>+A31+1</f>
        <v>8</v>
      </c>
      <c r="B32" s="36"/>
      <c r="C32" s="15" t="s">
        <v>91</v>
      </c>
      <c r="D32" s="37"/>
      <c r="E32" s="43"/>
      <c r="F32" s="16" t="s">
        <v>14</v>
      </c>
      <c r="G32" s="17" t="s">
        <v>15</v>
      </c>
      <c r="H32" s="18" t="s">
        <v>92</v>
      </c>
      <c r="I32" s="20">
        <v>927.12</v>
      </c>
      <c r="J32" s="20">
        <v>866.47</v>
      </c>
      <c r="K32" s="31">
        <v>0</v>
      </c>
      <c r="L32" s="20">
        <f t="shared" si="3"/>
        <v>927.12</v>
      </c>
      <c r="M32" s="16" t="s">
        <v>89</v>
      </c>
      <c r="N32" s="21">
        <v>239695</v>
      </c>
      <c r="O32" s="22" t="s">
        <v>90</v>
      </c>
    </row>
    <row r="33" spans="1:15" s="23" customFormat="1" ht="18.75">
      <c r="A33" s="14">
        <f>+A32+1</f>
        <v>9</v>
      </c>
      <c r="B33" s="36"/>
      <c r="C33" s="15" t="s">
        <v>93</v>
      </c>
      <c r="D33" s="37"/>
      <c r="E33" s="43"/>
      <c r="F33" s="16" t="s">
        <v>14</v>
      </c>
      <c r="G33" s="17" t="s">
        <v>15</v>
      </c>
      <c r="H33" s="18" t="s">
        <v>16</v>
      </c>
      <c r="I33" s="20">
        <v>1048.23</v>
      </c>
      <c r="J33" s="20">
        <v>979.65</v>
      </c>
      <c r="K33" s="31">
        <v>0</v>
      </c>
      <c r="L33" s="20">
        <f t="shared" si="3"/>
        <v>1048.23</v>
      </c>
      <c r="M33" s="16" t="s">
        <v>89</v>
      </c>
      <c r="N33" s="21">
        <v>239695</v>
      </c>
      <c r="O33" s="22" t="s">
        <v>90</v>
      </c>
    </row>
    <row r="34" spans="1:15" s="23" customFormat="1" ht="18.75">
      <c r="A34" s="14">
        <f>+A33+1</f>
        <v>10</v>
      </c>
      <c r="B34" s="36">
        <v>239692</v>
      </c>
      <c r="C34" s="15" t="s">
        <v>94</v>
      </c>
      <c r="D34" s="37">
        <v>32753</v>
      </c>
      <c r="E34" s="43"/>
      <c r="F34" s="16" t="s">
        <v>30</v>
      </c>
      <c r="G34" s="17" t="s">
        <v>15</v>
      </c>
      <c r="H34" s="18" t="s">
        <v>18</v>
      </c>
      <c r="I34" s="20">
        <v>1042.96</v>
      </c>
      <c r="J34" s="20">
        <v>974.73</v>
      </c>
      <c r="K34" s="31">
        <v>0</v>
      </c>
      <c r="L34" s="20">
        <f t="shared" si="3"/>
        <v>1042.96</v>
      </c>
      <c r="M34" s="16" t="s">
        <v>89</v>
      </c>
      <c r="N34" s="21">
        <v>239695</v>
      </c>
      <c r="O34" s="22" t="s">
        <v>90</v>
      </c>
    </row>
    <row r="35" spans="1:15" s="23" customFormat="1" ht="18.75">
      <c r="A35" s="14">
        <f>+A34+1</f>
        <v>11</v>
      </c>
      <c r="B35" s="36">
        <v>239692</v>
      </c>
      <c r="C35" s="15" t="s">
        <v>95</v>
      </c>
      <c r="D35" s="37">
        <v>35602</v>
      </c>
      <c r="E35" s="43"/>
      <c r="F35" s="16" t="s">
        <v>14</v>
      </c>
      <c r="G35" s="17" t="s">
        <v>15</v>
      </c>
      <c r="H35" s="18" t="s">
        <v>21</v>
      </c>
      <c r="I35" s="20">
        <v>1227.77</v>
      </c>
      <c r="J35" s="20">
        <v>1147.45</v>
      </c>
      <c r="K35" s="31">
        <v>0</v>
      </c>
      <c r="L35" s="20">
        <f t="shared" si="3"/>
        <v>1227.77</v>
      </c>
      <c r="M35" s="16" t="s">
        <v>96</v>
      </c>
      <c r="N35" s="21">
        <v>239695</v>
      </c>
      <c r="O35" s="22" t="s">
        <v>17</v>
      </c>
    </row>
    <row r="36" spans="1:15" s="23" customFormat="1" ht="18.75">
      <c r="A36" s="14">
        <f>+A35+1</f>
        <v>12</v>
      </c>
      <c r="B36" s="36">
        <v>239692</v>
      </c>
      <c r="C36" s="15" t="s">
        <v>97</v>
      </c>
      <c r="D36" s="37">
        <v>21866</v>
      </c>
      <c r="E36" s="43"/>
      <c r="F36" s="16" t="s">
        <v>14</v>
      </c>
      <c r="G36" s="17" t="s">
        <v>15</v>
      </c>
      <c r="H36" s="18" t="s">
        <v>21</v>
      </c>
      <c r="I36" s="20">
        <v>6464.52</v>
      </c>
      <c r="J36" s="20">
        <v>6041.61</v>
      </c>
      <c r="K36" s="31">
        <v>0</v>
      </c>
      <c r="L36" s="20">
        <f>+I36-K36</f>
        <v>6464.52</v>
      </c>
      <c r="M36" s="16" t="s">
        <v>71</v>
      </c>
      <c r="N36" s="21">
        <v>239695</v>
      </c>
      <c r="O36" s="22" t="s">
        <v>17</v>
      </c>
    </row>
    <row r="37" spans="9:12" ht="19.5" thickBot="1">
      <c r="I37" s="67">
        <f>SUM(I25:I36)</f>
        <v>20188.350000000002</v>
      </c>
      <c r="J37" s="67">
        <f>SUM(J25:J36)</f>
        <v>18949.079999999998</v>
      </c>
      <c r="K37" s="67">
        <f>SUM(K25:K36)</f>
        <v>12.450000000000001</v>
      </c>
      <c r="L37" s="67">
        <f>SUM(L25:L36)</f>
        <v>20175.9</v>
      </c>
    </row>
    <row r="38" ht="19.5" thickTop="1"/>
  </sheetData>
  <sheetProtection/>
  <autoFilter ref="A1:O2"/>
  <mergeCells count="1">
    <mergeCell ref="E2:F2"/>
  </mergeCells>
  <printOptions/>
  <pageMargins left="0.35433070866141736" right="0.15748031496062992" top="0.3937007874015748" bottom="0.984251968503937" header="0.2362204724409449" footer="0.5118110236220472"/>
  <pageSetup horizontalDpi="600" verticalDpi="600" orientation="landscape" paperSize="9" scale="73" r:id="rId1"/>
  <headerFooter alignWithMargins="0">
    <oddFooter>&amp;R&amp;F&amp;A&amp;D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Mr.Robin ThaiSakon</cp:lastModifiedBy>
  <cp:lastPrinted>2013-04-04T06:52:26Z</cp:lastPrinted>
  <dcterms:created xsi:type="dcterms:W3CDTF">2012-12-19T02:53:23Z</dcterms:created>
  <dcterms:modified xsi:type="dcterms:W3CDTF">2013-04-04T06:52:28Z</dcterms:modified>
  <cp:category/>
  <cp:version/>
  <cp:contentType/>
  <cp:contentStatus/>
</cp:coreProperties>
</file>